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125" windowHeight="104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<sst xmlns="http://schemas.openxmlformats.org/spreadsheetml/2006/main" count="20" uniqueCount="16">
  <si>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h</t>
  </si>
  <si>
    <t>W</t>
  </si>
  <si>
    <t>B</t>
  </si>
  <si>
    <t>in inches</t>
  </si>
  <si>
    <t>in Meters</t>
  </si>
  <si>
    <t>in Feet</t>
  </si>
  <si>
    <t>Cable Diam.</t>
  </si>
  <si>
    <t>Cable Length</t>
  </si>
  <si>
    <t>diam</t>
  </si>
  <si>
    <t>factor</t>
  </si>
  <si>
    <t>constant</t>
  </si>
  <si>
    <t>Length based on my constant</t>
  </si>
  <si>
    <t>Case 1</t>
  </si>
  <si>
    <t>Case 2</t>
  </si>
  <si>
    <t>Case 3</t>
  </si>
  <si>
    <t>Case 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</si>
</sst>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00_);_(* \(#,##0.000000\);_(* &quot;-&quot;??????_);_(@_)"/>
    <numFmt numFmtId="169" formatCode="_(* #,##0.0000_);_(* \(#,##0.0000\);_(* &quot;-&quot;??_);_(@_)"/>
    <numFmt numFmtId="170" formatCode="_(* #,##0.0000_);_(* \(#,##0.0000\);_(* &quot;-&quot;????_);_(@_)"/>
  </numFmts>
  <fonts count="5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167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43" fontId="4" fillId="0" borderId="1" xfId="15" applyFont="1" applyBorder="1" applyAlignment="1">
      <alignment horizontal="center"/>
    </xf>
    <xf numFmtId="167" fontId="4" fillId="0" borderId="1" xfId="15" applyNumberFormat="1" applyFont="1" applyBorder="1" applyAlignment="1">
      <alignment horizontal="center" wrapText="1"/>
    </xf>
    <xf numFmtId="43" fontId="4" fillId="0" borderId="1" xfId="15" applyFont="1" applyBorder="1" applyAlignment="1">
      <alignment horizontal="centerContinuous"/>
    </xf>
    <xf numFmtId="167" fontId="4" fillId="0" borderId="1" xfId="15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66" fontId="0" fillId="0" borderId="1" xfId="15" applyNumberFormat="1" applyBorder="1" applyAlignment="1">
      <alignment/>
    </xf>
    <xf numFmtId="43" fontId="0" fillId="0" borderId="1" xfId="0" applyNumberFormat="1" applyBorder="1" applyAlignment="1">
      <alignment/>
    </xf>
    <xf numFmtId="43" fontId="0" fillId="0" borderId="0" xfId="15" applyFont="1" applyAlignment="1">
      <alignment/>
    </xf>
    <xf numFmtId="169" fontId="0" fillId="0" borderId="0" xfId="15" applyNumberFormat="1" applyAlignment="1">
      <alignment/>
    </xf>
    <xf numFmtId="43" fontId="0" fillId="0" borderId="0" xfId="15" applyBorder="1" applyAlignment="1">
      <alignment/>
    </xf>
    <xf numFmtId="167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15" applyNumberFormat="1" applyBorder="1" applyAlignment="1">
      <alignment/>
    </xf>
    <xf numFmtId="166" fontId="0" fillId="0" borderId="0" xfId="15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" xfId="15" applyBorder="1" applyAlignment="1">
      <alignment/>
    </xf>
    <xf numFmtId="167" fontId="0" fillId="0" borderId="2" xfId="15" applyNumberFormat="1" applyBorder="1" applyAlignment="1">
      <alignment/>
    </xf>
    <xf numFmtId="166" fontId="0" fillId="0" borderId="2" xfId="15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0" borderId="0" xfId="15" applyAlignment="1">
      <alignment/>
    </xf>
    <xf numFmtId="0" fontId="0" fillId="0" borderId="0" xfId="0" applyAlignment="1">
      <alignment/>
    </xf>
    <xf numFmtId="43" fontId="0" fillId="0" borderId="1" xfId="15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36</xdr:row>
      <xdr:rowOff>76200</xdr:rowOff>
    </xdr:from>
    <xdr:to>
      <xdr:col>5</xdr:col>
      <xdr:colOff>19050</xdr:colOff>
      <xdr:row>45</xdr:row>
      <xdr:rowOff>142875</xdr:rowOff>
    </xdr:to>
    <xdr:grpSp>
      <xdr:nvGrpSpPr>
        <xdr:cNvPr id="1" name="Group 43"/>
        <xdr:cNvGrpSpPr>
          <a:grpSpLocks/>
        </xdr:cNvGrpSpPr>
      </xdr:nvGrpSpPr>
      <xdr:grpSpPr>
        <a:xfrm>
          <a:off x="2019300" y="6248400"/>
          <a:ext cx="1371600" cy="1524000"/>
          <a:chOff x="1872" y="1824"/>
          <a:chExt cx="864" cy="960"/>
        </a:xfrm>
        <a:solidFill>
          <a:srgbClr val="FFFFFF"/>
        </a:solidFill>
      </xdr:grpSpPr>
      <xdr:grpSp>
        <xdr:nvGrpSpPr>
          <xdr:cNvPr id="2" name="Group 44"/>
          <xdr:cNvGrpSpPr>
            <a:grpSpLocks/>
          </xdr:cNvGrpSpPr>
        </xdr:nvGrpSpPr>
        <xdr:grpSpPr>
          <a:xfrm>
            <a:off x="1872" y="1824"/>
            <a:ext cx="864" cy="960"/>
            <a:chOff x="1872" y="1824"/>
            <a:chExt cx="864" cy="960"/>
          </a:xfrm>
          <a:solidFill>
            <a:srgbClr val="FFFFFF"/>
          </a:solidFill>
        </xdr:grpSpPr>
        <xdr:grpSp>
          <xdr:nvGrpSpPr>
            <xdr:cNvPr id="3" name="Group 45"/>
            <xdr:cNvGrpSpPr>
              <a:grpSpLocks/>
            </xdr:cNvGrpSpPr>
          </xdr:nvGrpSpPr>
          <xdr:grpSpPr>
            <a:xfrm>
              <a:off x="1872" y="1824"/>
              <a:ext cx="864" cy="960"/>
              <a:chOff x="1872" y="1824"/>
              <a:chExt cx="864" cy="960"/>
            </a:xfrm>
            <a:solidFill>
              <a:srgbClr val="FFFFFF"/>
            </a:solidFill>
          </xdr:grpSpPr>
          <xdr:grpSp>
            <xdr:nvGrpSpPr>
              <xdr:cNvPr id="4" name="Group 46"/>
              <xdr:cNvGrpSpPr>
                <a:grpSpLocks/>
              </xdr:cNvGrpSpPr>
            </xdr:nvGrpSpPr>
            <xdr:grpSpPr>
              <a:xfrm>
                <a:off x="1872" y="1824"/>
                <a:ext cx="864" cy="960"/>
                <a:chOff x="1872" y="1824"/>
                <a:chExt cx="864" cy="960"/>
              </a:xfrm>
              <a:solidFill>
                <a:srgbClr val="FFFFFF"/>
              </a:solidFill>
            </xdr:grpSpPr>
            <xdr:sp>
              <xdr:nvSpPr>
                <xdr:cNvPr id="5" name="AutoShape 47"/>
                <xdr:cNvSpPr>
                  <a:spLocks/>
                </xdr:cNvSpPr>
              </xdr:nvSpPr>
              <xdr:spPr>
                <a:xfrm>
                  <a:off x="1872" y="1824"/>
                  <a:ext cx="48" cy="960"/>
                </a:xfrm>
                <a:prstGeom prst="rect">
                  <a:avLst/>
                </a:prstGeom>
                <a:solidFill>
                  <a:srgbClr val="BBE0E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" name="AutoShape 48"/>
                <xdr:cNvSpPr>
                  <a:spLocks/>
                </xdr:cNvSpPr>
              </xdr:nvSpPr>
              <xdr:spPr>
                <a:xfrm>
                  <a:off x="1920" y="2112"/>
                  <a:ext cx="768" cy="384"/>
                </a:xfrm>
                <a:prstGeom prst="rect">
                  <a:avLst/>
                </a:prstGeom>
                <a:solidFill>
                  <a:srgbClr val="BBE0E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" name="AutoShape 49"/>
                <xdr:cNvSpPr>
                  <a:spLocks/>
                </xdr:cNvSpPr>
              </xdr:nvSpPr>
              <xdr:spPr>
                <a:xfrm>
                  <a:off x="2688" y="1824"/>
                  <a:ext cx="48" cy="960"/>
                </a:xfrm>
                <a:prstGeom prst="rect">
                  <a:avLst/>
                </a:prstGeom>
                <a:solidFill>
                  <a:srgbClr val="BBE0E3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9" name="AutoShape 51"/>
              <xdr:cNvSpPr>
                <a:spLocks/>
              </xdr:cNvSpPr>
            </xdr:nvSpPr>
            <xdr:spPr>
              <a:xfrm flipV="1">
                <a:off x="2304" y="2112"/>
                <a:ext cx="0" cy="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AutoShape 52"/>
              <xdr:cNvSpPr>
                <a:spLocks/>
              </xdr:cNvSpPr>
            </xdr:nvSpPr>
            <xdr:spPr>
              <a:xfrm>
                <a:off x="2304" y="2400"/>
                <a:ext cx="0" cy="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" name="Group 53"/>
            <xdr:cNvGrpSpPr>
              <a:grpSpLocks/>
            </xdr:cNvGrpSpPr>
          </xdr:nvGrpSpPr>
          <xdr:grpSpPr>
            <a:xfrm>
              <a:off x="1920" y="1824"/>
              <a:ext cx="768" cy="135"/>
              <a:chOff x="1920" y="1824"/>
              <a:chExt cx="768" cy="135"/>
            </a:xfrm>
            <a:solidFill>
              <a:srgbClr val="FFFFFF"/>
            </a:solidFill>
          </xdr:grpSpPr>
          <xdr:sp>
            <xdr:nvSpPr>
              <xdr:cNvPr id="13" name="AutoShape 55"/>
              <xdr:cNvSpPr>
                <a:spLocks/>
              </xdr:cNvSpPr>
            </xdr:nvSpPr>
            <xdr:spPr>
              <a:xfrm flipH="1">
                <a:off x="1920" y="1891"/>
                <a:ext cx="28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AutoShape 56"/>
              <xdr:cNvSpPr>
                <a:spLocks/>
              </xdr:cNvSpPr>
            </xdr:nvSpPr>
            <xdr:spPr>
              <a:xfrm>
                <a:off x="2400" y="1891"/>
                <a:ext cx="28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5" name="AutoShape 57"/>
          <xdr:cNvSpPr>
            <a:spLocks/>
          </xdr:cNvSpPr>
        </xdr:nvSpPr>
        <xdr:spPr>
          <a:xfrm>
            <a:off x="2592" y="2736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58"/>
          <xdr:cNvSpPr>
            <a:spLocks/>
          </xdr:cNvSpPr>
        </xdr:nvSpPr>
        <xdr:spPr>
          <a:xfrm>
            <a:off x="2592" y="2496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59"/>
          <xdr:cNvSpPr>
            <a:spLocks/>
          </xdr:cNvSpPr>
        </xdr:nvSpPr>
        <xdr:spPr>
          <a:xfrm>
            <a:off x="2528" y="2712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60"/>
          <xdr:cNvSpPr>
            <a:spLocks/>
          </xdr:cNvSpPr>
        </xdr:nvSpPr>
        <xdr:spPr>
          <a:xfrm>
            <a:off x="2592" y="2496"/>
            <a:ext cx="0" cy="24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9" sqref="I9"/>
    </sheetView>
  </sheetViews>
  <sheetFormatPr defaultColWidth="9.140625" defaultRowHeight="12.75"/>
  <cols>
    <col min="2" max="2" width="10.421875" style="1" customWidth="1"/>
    <col min="3" max="3" width="10.57421875" style="1" customWidth="1"/>
    <col min="4" max="4" width="9.8515625" style="1" customWidth="1"/>
    <col min="5" max="5" width="10.57421875" style="3" customWidth="1"/>
    <col min="6" max="6" width="12.421875" style="0" customWidth="1"/>
    <col min="7" max="7" width="13.57421875" style="0" customWidth="1"/>
    <col min="9" max="9" width="10.421875" style="0" bestFit="1" customWidth="1"/>
  </cols>
  <sheetData>
    <row r="1" spans="2:7" ht="36.75" customHeight="1">
      <c r="B1" s="6" t="s">
        <v>1</v>
      </c>
      <c r="C1" s="6" t="s">
        <v>2</v>
      </c>
      <c r="D1" s="6" t="s">
        <v>0</v>
      </c>
      <c r="E1" s="7" t="s">
        <v>6</v>
      </c>
      <c r="F1" s="10" t="s">
        <v>7</v>
      </c>
      <c r="G1" s="10" t="s">
        <v>7</v>
      </c>
    </row>
    <row r="2" spans="2:7" ht="15.75" customHeight="1">
      <c r="B2" s="8" t="s">
        <v>3</v>
      </c>
      <c r="C2" s="8"/>
      <c r="D2" s="8"/>
      <c r="E2" s="9"/>
      <c r="F2" s="11" t="s">
        <v>5</v>
      </c>
      <c r="G2" s="11" t="s">
        <v>4</v>
      </c>
    </row>
    <row r="3" spans="1:7" ht="12.75">
      <c r="A3" s="5" t="s">
        <v>12</v>
      </c>
      <c r="B3" s="22">
        <v>18</v>
      </c>
      <c r="C3" s="22">
        <v>24</v>
      </c>
      <c r="D3" s="22">
        <v>10</v>
      </c>
      <c r="E3" s="23">
        <v>0.25</v>
      </c>
      <c r="F3" s="24">
        <f>(0.2618*B3*D3*(C3+D3))/(E3*E3)</f>
        <v>25635.456</v>
      </c>
      <c r="G3" s="25">
        <f>F3*0.304801</f>
        <v>7813.712624255999</v>
      </c>
    </row>
    <row r="4" spans="1:7" ht="12.75">
      <c r="A4" s="5"/>
      <c r="B4" s="28" t="s">
        <v>11</v>
      </c>
      <c r="C4" s="29"/>
      <c r="D4" s="29"/>
      <c r="E4" s="29"/>
      <c r="F4" s="12">
        <f>(0.2361*B3*D3*(C3+D3))/(E3*E3)</f>
        <v>23118.912000000004</v>
      </c>
      <c r="G4" s="13">
        <f>F4*0.304801</f>
        <v>7046.667496512001</v>
      </c>
    </row>
    <row r="5" spans="1:7" ht="12.75">
      <c r="A5" s="5"/>
      <c r="B5" s="16"/>
      <c r="C5" s="16"/>
      <c r="D5" s="16"/>
      <c r="E5" s="17"/>
      <c r="F5" s="20"/>
      <c r="G5" s="21"/>
    </row>
    <row r="6" spans="1:7" ht="12.75">
      <c r="A6" s="5" t="s">
        <v>13</v>
      </c>
      <c r="B6" s="22">
        <v>18</v>
      </c>
      <c r="C6" s="22">
        <v>24</v>
      </c>
      <c r="D6" s="22">
        <v>10</v>
      </c>
      <c r="E6" s="23">
        <v>0.322</v>
      </c>
      <c r="F6" s="24">
        <f>(0.2618*B6*D6*(C6+D6))/(E6*E6)</f>
        <v>15452.876046448822</v>
      </c>
      <c r="G6" s="25">
        <f>F6*0.304801</f>
        <v>4710.0520718336475</v>
      </c>
    </row>
    <row r="7" spans="1:9" ht="12.75">
      <c r="A7" s="5"/>
      <c r="B7" s="28" t="s">
        <v>11</v>
      </c>
      <c r="C7" s="29"/>
      <c r="D7" s="29"/>
      <c r="E7" s="29"/>
      <c r="F7" s="12">
        <f>(0.2361*B6*D6*(C6+D6))/(E6*E6)</f>
        <v>13935.920682072452</v>
      </c>
      <c r="G7" s="13">
        <f>F7*0.304801</f>
        <v>4247.682559816365</v>
      </c>
      <c r="I7" s="2"/>
    </row>
    <row r="8" spans="1:9" ht="12.75">
      <c r="A8" s="5"/>
      <c r="B8" s="16"/>
      <c r="C8" s="16"/>
      <c r="D8" s="16"/>
      <c r="E8" s="17"/>
      <c r="F8" s="20"/>
      <c r="G8" s="21"/>
      <c r="I8" s="2"/>
    </row>
    <row r="9" spans="1:7" ht="12.75">
      <c r="A9" s="5" t="s">
        <v>14</v>
      </c>
      <c r="B9" s="22">
        <v>18</v>
      </c>
      <c r="C9" s="22">
        <v>24</v>
      </c>
      <c r="D9" s="22">
        <v>10</v>
      </c>
      <c r="E9" s="23">
        <v>0.5</v>
      </c>
      <c r="F9" s="24">
        <f>(0.2618*B9*D9*(C9+D9))/(E9*E9)</f>
        <v>6408.864</v>
      </c>
      <c r="G9" s="25">
        <f>F9*0.304801</f>
        <v>1953.4281560639997</v>
      </c>
    </row>
    <row r="10" spans="1:7" ht="12.75">
      <c r="A10" s="5"/>
      <c r="B10" s="28" t="s">
        <v>11</v>
      </c>
      <c r="C10" s="29"/>
      <c r="D10" s="29"/>
      <c r="E10" s="29"/>
      <c r="F10" s="12">
        <f>(0.2361*B9*D9*(C9+D9))/(E9*E9)</f>
        <v>5779.728000000001</v>
      </c>
      <c r="G10" s="13">
        <f>F10*0.304801</f>
        <v>1761.6668741280002</v>
      </c>
    </row>
    <row r="11" ht="12.75">
      <c r="A11" s="5"/>
    </row>
    <row r="12" spans="1:7" ht="12.75">
      <c r="A12" s="5" t="s">
        <v>15</v>
      </c>
      <c r="B12" s="22">
        <v>18</v>
      </c>
      <c r="C12" s="22">
        <v>24</v>
      </c>
      <c r="D12" s="22">
        <v>10</v>
      </c>
      <c r="E12" s="23">
        <v>0.68</v>
      </c>
      <c r="F12" s="24">
        <f>(0.2618*B12*D12*(C12+D12))/(E12*E12)</f>
        <v>3464.999999999999</v>
      </c>
      <c r="G12" s="25">
        <f>F12*0.304801</f>
        <v>1056.1354649999996</v>
      </c>
    </row>
    <row r="13" spans="1:7" ht="12.75">
      <c r="A13" s="5"/>
      <c r="B13" s="28" t="s">
        <v>11</v>
      </c>
      <c r="C13" s="29"/>
      <c r="D13" s="29"/>
      <c r="E13" s="29"/>
      <c r="F13" s="12">
        <f>(0.2361*B12*D12*(C12+D12))/(E12*E12)</f>
        <v>3124.8529411764707</v>
      </c>
      <c r="G13" s="13">
        <f>F13*0.304801</f>
        <v>952.4583013235294</v>
      </c>
    </row>
    <row r="16" spans="2:7" ht="12.75">
      <c r="B16" s="16"/>
      <c r="C16" s="16"/>
      <c r="D16" s="16"/>
      <c r="E16" s="17"/>
      <c r="F16" s="18"/>
      <c r="G16" s="18"/>
    </row>
    <row r="17" spans="2:7" ht="12.75">
      <c r="B17" s="16"/>
      <c r="C17" s="16"/>
      <c r="D17" s="16"/>
      <c r="E17" s="17"/>
      <c r="F17" s="18"/>
      <c r="G17" s="18"/>
    </row>
    <row r="18" spans="2:7" ht="12.75">
      <c r="B18" s="16"/>
      <c r="C18" s="16"/>
      <c r="D18" s="16"/>
      <c r="E18" s="17"/>
      <c r="F18" s="18"/>
      <c r="G18" s="18"/>
    </row>
    <row r="19" spans="2:7" ht="12.75">
      <c r="B19" s="16"/>
      <c r="C19" s="16"/>
      <c r="D19" s="16"/>
      <c r="E19" s="19"/>
      <c r="F19" s="20"/>
      <c r="G19" s="21"/>
    </row>
    <row r="20" spans="2:7" ht="12.75">
      <c r="B20" s="16"/>
      <c r="C20" s="16"/>
      <c r="D20" s="16"/>
      <c r="E20" s="17"/>
      <c r="F20" s="18"/>
      <c r="G20" s="18"/>
    </row>
    <row r="21" spans="2:7" ht="12.75">
      <c r="B21" s="16"/>
      <c r="C21" s="16"/>
      <c r="D21" s="16"/>
      <c r="E21" s="17"/>
      <c r="F21" s="18"/>
      <c r="G21" s="18"/>
    </row>
    <row r="22" spans="2:7" ht="12.75">
      <c r="B22" s="16"/>
      <c r="C22" s="16"/>
      <c r="D22" s="16"/>
      <c r="E22" s="17"/>
      <c r="F22" s="18"/>
      <c r="G22" s="18"/>
    </row>
    <row r="23" spans="2:7" ht="12.75">
      <c r="B23" s="16"/>
      <c r="C23" s="16"/>
      <c r="D23" s="16"/>
      <c r="E23" s="17"/>
      <c r="F23" s="18"/>
      <c r="G23" s="18"/>
    </row>
    <row r="24" spans="2:7" ht="12.75">
      <c r="B24" s="16"/>
      <c r="C24" s="16"/>
      <c r="D24" s="16"/>
      <c r="E24" s="17"/>
      <c r="F24" s="18"/>
      <c r="G24" s="18"/>
    </row>
    <row r="25" spans="2:7" ht="12.75">
      <c r="B25" s="16"/>
      <c r="C25" s="16"/>
      <c r="D25" s="16"/>
      <c r="E25" s="17"/>
      <c r="F25" s="18"/>
      <c r="G25" s="18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3:6" ht="12.75">
      <c r="C35" s="26"/>
      <c r="D35" s="27"/>
      <c r="E35" s="27"/>
      <c r="F35" s="27"/>
    </row>
    <row r="36" spans="3:6" ht="12.75">
      <c r="C36" s="27"/>
      <c r="D36" s="27"/>
      <c r="E36" s="27"/>
      <c r="F36" s="27"/>
    </row>
    <row r="37" spans="3:6" ht="12.75">
      <c r="C37" s="27"/>
      <c r="D37" s="27"/>
      <c r="E37" s="27"/>
      <c r="F37" s="27"/>
    </row>
    <row r="38" spans="3:6" ht="12.75">
      <c r="C38" s="27"/>
      <c r="D38" s="27"/>
      <c r="E38" s="27"/>
      <c r="F38" s="27"/>
    </row>
    <row r="39" spans="3:6" ht="12.75">
      <c r="C39" s="27"/>
      <c r="D39" s="27"/>
      <c r="E39" s="27"/>
      <c r="F39" s="27"/>
    </row>
    <row r="40" spans="3:6" ht="12.75">
      <c r="C40" s="27"/>
      <c r="D40" s="27"/>
      <c r="E40" s="27"/>
      <c r="F40" s="27"/>
    </row>
    <row r="41" spans="3:6" ht="12.75">
      <c r="C41" s="27"/>
      <c r="D41" s="27"/>
      <c r="E41" s="27"/>
      <c r="F41" s="27"/>
    </row>
    <row r="42" spans="3:6" ht="12.75">
      <c r="C42" s="27"/>
      <c r="D42" s="27"/>
      <c r="E42" s="27"/>
      <c r="F42" s="27"/>
    </row>
    <row r="43" spans="3:6" ht="12.75">
      <c r="C43" s="27"/>
      <c r="D43" s="27"/>
      <c r="E43" s="27"/>
      <c r="F43" s="27"/>
    </row>
    <row r="44" spans="3:6" ht="12.75">
      <c r="C44" s="27"/>
      <c r="D44" s="27"/>
      <c r="E44" s="27"/>
      <c r="F44" s="27"/>
    </row>
    <row r="45" spans="3:6" ht="12.75">
      <c r="C45" s="27"/>
      <c r="D45" s="27"/>
      <c r="E45" s="27"/>
      <c r="F45" s="27"/>
    </row>
    <row r="46" spans="3:6" ht="12.75">
      <c r="C46" s="27"/>
      <c r="D46" s="27"/>
      <c r="E46" s="27"/>
      <c r="F46" s="27"/>
    </row>
    <row r="47" spans="3:6" ht="12.75">
      <c r="C47" s="27"/>
      <c r="D47" s="27"/>
      <c r="E47" s="27"/>
      <c r="F47" s="27"/>
    </row>
    <row r="48" spans="3:6" ht="12.75">
      <c r="C48" s="27"/>
      <c r="D48" s="27"/>
      <c r="E48" s="27"/>
      <c r="F48" s="27"/>
    </row>
  </sheetData>
  <mergeCells count="5">
    <mergeCell ref="C35:F48"/>
    <mergeCell ref="B4:E4"/>
    <mergeCell ref="B7:E7"/>
    <mergeCell ref="B10:E10"/>
    <mergeCell ref="B13:E13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3795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" sqref="D1"/>
    </sheetView>
  </sheetViews>
  <sheetFormatPr defaultColWidth="9.140625" defaultRowHeight="12.75"/>
  <sheetData>
    <row r="1" spans="1:4" ht="12.75">
      <c r="A1" s="14" t="s">
        <v>8</v>
      </c>
      <c r="B1" s="14" t="s">
        <v>10</v>
      </c>
      <c r="C1" s="14" t="s">
        <v>9</v>
      </c>
      <c r="D1" s="15"/>
    </row>
    <row r="2" spans="1:5" ht="12.75">
      <c r="A2" s="15">
        <v>0.25</v>
      </c>
      <c r="B2" s="15">
        <v>0.23612258858026264</v>
      </c>
      <c r="C2" s="15">
        <f aca="true" t="shared" si="0" ref="C2:C9">B2/(A2*A2)</f>
        <v>3.777961417284202</v>
      </c>
      <c r="D2" s="15">
        <v>3.728</v>
      </c>
      <c r="E2" s="4">
        <f aca="true" t="shared" si="1" ref="E2:E9">C2-D2</f>
        <v>0.049961417284202</v>
      </c>
    </row>
    <row r="3" spans="1:5" ht="12.75">
      <c r="A3" s="15">
        <f>5/16</f>
        <v>0.3125</v>
      </c>
      <c r="B3" s="15">
        <f aca="true" t="shared" si="2" ref="B3:B9">B2</f>
        <v>0.23612258858026264</v>
      </c>
      <c r="C3" s="15">
        <f t="shared" si="0"/>
        <v>2.4178953070618894</v>
      </c>
      <c r="D3" s="15">
        <v>2.432</v>
      </c>
      <c r="E3" s="4">
        <f t="shared" si="1"/>
        <v>-0.014104692938110563</v>
      </c>
    </row>
    <row r="4" spans="1:5" ht="12.75">
      <c r="A4" s="15">
        <f>3/8</f>
        <v>0.375</v>
      </c>
      <c r="B4" s="15">
        <f t="shared" si="2"/>
        <v>0.23612258858026264</v>
      </c>
      <c r="C4" s="15">
        <f t="shared" si="0"/>
        <v>1.679093963237423</v>
      </c>
      <c r="D4" s="15">
        <v>1.689</v>
      </c>
      <c r="E4" s="4">
        <f t="shared" si="1"/>
        <v>-0.009906036762576953</v>
      </c>
    </row>
    <row r="5" spans="1:5" ht="12.75">
      <c r="A5" s="15">
        <f>7/16</f>
        <v>0.4375</v>
      </c>
      <c r="B5" s="15">
        <f t="shared" si="2"/>
        <v>0.23612258858026264</v>
      </c>
      <c r="C5" s="15">
        <f t="shared" si="0"/>
        <v>1.233620054623413</v>
      </c>
      <c r="D5" s="15">
        <v>1.241</v>
      </c>
      <c r="E5" s="4">
        <f t="shared" si="1"/>
        <v>-0.007379945376587038</v>
      </c>
    </row>
    <row r="6" spans="1:5" ht="12.75">
      <c r="A6" s="15">
        <v>0.5</v>
      </c>
      <c r="B6" s="15">
        <f t="shared" si="2"/>
        <v>0.23612258858026264</v>
      </c>
      <c r="C6" s="15">
        <f t="shared" si="0"/>
        <v>0.9444903543210506</v>
      </c>
      <c r="D6" s="15">
        <v>0.9498</v>
      </c>
      <c r="E6" s="4">
        <f t="shared" si="1"/>
        <v>-0.005309645678949426</v>
      </c>
    </row>
    <row r="7" spans="1:5" ht="12.75">
      <c r="A7" s="15">
        <f>9/16</f>
        <v>0.5625</v>
      </c>
      <c r="B7" s="15">
        <f t="shared" si="2"/>
        <v>0.23612258858026264</v>
      </c>
      <c r="C7" s="15">
        <f t="shared" si="0"/>
        <v>0.7462639836610769</v>
      </c>
      <c r="D7" s="15">
        <v>0.7505</v>
      </c>
      <c r="E7" s="4">
        <f t="shared" si="1"/>
        <v>-0.00423601633892301</v>
      </c>
    </row>
    <row r="8" spans="1:5" ht="12.75">
      <c r="A8" s="15">
        <f>5/8</f>
        <v>0.625</v>
      </c>
      <c r="B8" s="15">
        <f t="shared" si="2"/>
        <v>0.23612258858026264</v>
      </c>
      <c r="C8" s="15">
        <f t="shared" si="0"/>
        <v>0.6044738267654723</v>
      </c>
      <c r="D8" s="15">
        <v>0.6079</v>
      </c>
      <c r="E8" s="4">
        <f t="shared" si="1"/>
        <v>-0.003426173234527652</v>
      </c>
    </row>
    <row r="9" spans="1:5" ht="12.75">
      <c r="A9" s="15">
        <f>3/4</f>
        <v>0.75</v>
      </c>
      <c r="B9" s="15">
        <f t="shared" si="2"/>
        <v>0.23612258858026264</v>
      </c>
      <c r="C9" s="15">
        <f t="shared" si="0"/>
        <v>0.4197734908093558</v>
      </c>
      <c r="D9" s="15">
        <v>0.4222</v>
      </c>
      <c r="E9" s="4">
        <f t="shared" si="1"/>
        <v>-0.0024265091906442438</v>
      </c>
    </row>
    <row r="10" spans="1:5" ht="12.75">
      <c r="A10" s="1"/>
      <c r="B10" s="15"/>
      <c r="C10" s="1"/>
      <c r="D10" s="3"/>
      <c r="E10" s="4">
        <f>SUM(E2:E9)</f>
        <v>0.003172397763883117</v>
      </c>
    </row>
    <row r="11" spans="1:4" ht="12.75">
      <c r="A11" s="1"/>
      <c r="B11" s="15"/>
      <c r="C11" s="1"/>
      <c r="D11" s="3"/>
    </row>
    <row r="12" spans="1:4" ht="12.75">
      <c r="A12" s="1"/>
      <c r="B12" s="15"/>
      <c r="C12" s="1"/>
      <c r="D1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FIndley</dc:creator>
  <cp:keywords/>
  <dc:description/>
  <cp:lastModifiedBy>Rich Findley</cp:lastModifiedBy>
  <cp:lastPrinted>2002-09-04T15:35:33Z</cp:lastPrinted>
  <dcterms:created xsi:type="dcterms:W3CDTF">2001-01-31T17:11:18Z</dcterms:created>
  <dcterms:modified xsi:type="dcterms:W3CDTF">2002-09-09T17:31:47Z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-1958048260</vt:i4>
  </property>
  <property fmtid="{D5CDD505-2E9C-101B-9397-08002B2CF9AE}" pid="4" name="_EmailSubje">
    <vt:lpwstr>Some Useful Spreadsheets</vt:lpwstr>
  </property>
  <property fmtid="{D5CDD505-2E9C-101B-9397-08002B2CF9AE}" pid="5" name="_AuthorEma">
    <vt:lpwstr>findley@hboi.edu</vt:lpwstr>
  </property>
  <property fmtid="{D5CDD505-2E9C-101B-9397-08002B2CF9AE}" pid="6" name="_AuthorEmailDisplayNa">
    <vt:lpwstr>Rich Findley</vt:lpwstr>
  </property>
</Properties>
</file>